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thompson\Desktop\2025 Projects\Website Updates\Tax Bill Info\"/>
    </mc:Choice>
  </mc:AlternateContent>
  <xr:revisionPtr revIDLastSave="0" documentId="13_ncr:1_{406E7E15-0ABB-4314-8BC8-E31A89E06F4E}" xr6:coauthVersionLast="47" xr6:coauthVersionMax="47" xr10:uidLastSave="{00000000-0000-0000-0000-000000000000}"/>
  <bookViews>
    <workbookView xWindow="31440" yWindow="1875" windowWidth="21600" windowHeight="11295" activeTab="2" xr2:uid="{B6530EC0-DA74-4B3E-8F7D-566F3F2BB6DB}"/>
  </bookViews>
  <sheets>
    <sheet name="Total Amounts" sheetId="1" r:id="rId1"/>
    <sheet name="Municipal 2025" sheetId="2" r:id="rId2"/>
    <sheet name="RSU Articl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6" i="2"/>
  <c r="F28" i="2"/>
  <c r="F29" i="2"/>
  <c r="F30" i="2"/>
  <c r="F31" i="2"/>
  <c r="F33" i="2"/>
  <c r="F36" i="2"/>
  <c r="F2" i="2"/>
  <c r="D2" i="2"/>
  <c r="E36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6" i="2"/>
  <c r="E28" i="2"/>
  <c r="E29" i="2"/>
  <c r="E30" i="2"/>
  <c r="E31" i="2"/>
  <c r="E33" i="2"/>
  <c r="E2" i="2"/>
  <c r="C36" i="2"/>
  <c r="D26" i="2"/>
  <c r="D36" i="2" s="1"/>
  <c r="C26" i="2"/>
  <c r="D33" i="2"/>
  <c r="C33" i="2"/>
  <c r="C6" i="1"/>
  <c r="D6" i="1"/>
  <c r="E6" i="1"/>
  <c r="H6" i="1"/>
  <c r="G6" i="1"/>
  <c r="F6" i="1"/>
</calcChain>
</file>

<file path=xl/sharedStrings.xml><?xml version="1.0" encoding="utf-8"?>
<sst xmlns="http://schemas.openxmlformats.org/spreadsheetml/2006/main" count="49" uniqueCount="49">
  <si>
    <t>Municipal</t>
  </si>
  <si>
    <t>School</t>
  </si>
  <si>
    <t>County</t>
  </si>
  <si>
    <t>RSU#39 Article 12</t>
  </si>
  <si>
    <t>RSU#39 Article 14</t>
  </si>
  <si>
    <t>TOTAL RAISED</t>
  </si>
  <si>
    <t>2020 - 2021</t>
  </si>
  <si>
    <t>2021 - 2022</t>
  </si>
  <si>
    <t>2022 - 2023</t>
  </si>
  <si>
    <t>2023 - 2024</t>
  </si>
  <si>
    <t>2025 - 2026</t>
  </si>
  <si>
    <t>2024 - 2025</t>
  </si>
  <si>
    <t>Dept #</t>
  </si>
  <si>
    <t>Dept Name</t>
  </si>
  <si>
    <t>General Government</t>
  </si>
  <si>
    <t>Health &amp; Sanitation</t>
  </si>
  <si>
    <t>Nylander Museum</t>
  </si>
  <si>
    <t>Municipal Buildings</t>
  </si>
  <si>
    <t>General Assistance</t>
  </si>
  <si>
    <t>Library</t>
  </si>
  <si>
    <t>Fire &amp; EMS</t>
  </si>
  <si>
    <t>Police</t>
  </si>
  <si>
    <t>Protection</t>
  </si>
  <si>
    <t>Emergency Management</t>
  </si>
  <si>
    <t>Public Works</t>
  </si>
  <si>
    <t>Recreation</t>
  </si>
  <si>
    <t>Parks</t>
  </si>
  <si>
    <t>Airport</t>
  </si>
  <si>
    <t>Trailer Park</t>
  </si>
  <si>
    <t>Cemeteries</t>
  </si>
  <si>
    <t>Ins &amp; Retirement</t>
  </si>
  <si>
    <t>Unclassified</t>
  </si>
  <si>
    <t>Capital Improvements</t>
  </si>
  <si>
    <t>Difference</t>
  </si>
  <si>
    <t>% Change</t>
  </si>
  <si>
    <t>TIF District</t>
  </si>
  <si>
    <t>Overlay</t>
  </si>
  <si>
    <t>Tax Assessment / Code</t>
  </si>
  <si>
    <t>2025</t>
  </si>
  <si>
    <t>2024</t>
  </si>
  <si>
    <t>Contributions</t>
  </si>
  <si>
    <t>Revenue Sharing</t>
  </si>
  <si>
    <t>Other Revenues</t>
  </si>
  <si>
    <t>Homestead Reimbursement</t>
  </si>
  <si>
    <t>BETE Reimbursement</t>
  </si>
  <si>
    <t>TOTAL EXPENSES</t>
  </si>
  <si>
    <t>TOTAL NON-TAX REVENUE</t>
  </si>
  <si>
    <t xml:space="preserve">AMOUNT RAISED </t>
  </si>
  <si>
    <t>% 2025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</si>
</sst>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  <numFmt numFmtId="169" formatCode="&quot;$&quot;#,##0.00"/>
    <numFmt numFmtId="171" formatCode="&quot;$&quot;#,##0"/>
    <numFmt numFmtId="173" formatCode="0.000%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164" fontId="0" fillId="0" borderId="0" xfId="0" quotePrefix="1" applyNumberFormat="1" applyAlignment="1">
      <alignment horizontal="center"/>
    </xf>
    <xf numFmtId="169" fontId="0" fillId="0" borderId="0" xfId="0" applyNumberFormat="1"/>
    <xf numFmtId="169" fontId="0" fillId="0" borderId="0" xfId="0" quotePrefix="1" applyNumberFormat="1" applyAlignment="1">
      <alignment horizontal="center"/>
    </xf>
    <xf numFmtId="171" fontId="0" fillId="0" borderId="0" xfId="0" applyNumberFormat="1"/>
    <xf numFmtId="44" fontId="0" fillId="0" borderId="0" xfId="0" applyNumberFormat="1"/>
    <xf numFmtId="9" fontId="0" fillId="0" borderId="0" xfId="2" applyFont="1"/>
    <xf numFmtId="173" fontId="0" fillId="0" borderId="0" xfId="2" applyNumberFormat="1" applyFont="1"/>
    <xf numFmtId="173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641AC-F99F-40F4-8807-55E44345B634}">
  <dimension ref="A1:H8"/>
  <sheetViews>
    <sheetView workbookViewId="0">
      <selection activeCell="A8" sqref="A8"/>
    </sheetView>
  </sheetViews>
  <sheetFormatPr defaultRowHeight="15" x14ac:dyDescent="0.25"/>
  <cols>
    <col min="1" max="1" width="16" bestFit="1" customWidth="1"/>
    <col min="3" max="6" width="11.5703125" bestFit="1" customWidth="1"/>
    <col min="7" max="7" width="14.28515625" bestFit="1" customWidth="1"/>
    <col min="8" max="8" width="12.5703125" bestFit="1" customWidth="1"/>
  </cols>
  <sheetData>
    <row r="1" spans="1:8" x14ac:dyDescent="0.25">
      <c r="C1">
        <v>2020</v>
      </c>
      <c r="D1">
        <v>2021</v>
      </c>
      <c r="E1">
        <v>2022</v>
      </c>
      <c r="F1">
        <v>2023</v>
      </c>
      <c r="G1">
        <v>2024</v>
      </c>
      <c r="H1">
        <v>2025</v>
      </c>
    </row>
    <row r="3" spans="1:8" x14ac:dyDescent="0.25">
      <c r="A3" t="s">
        <v>0</v>
      </c>
      <c r="C3" s="1">
        <v>3769933</v>
      </c>
      <c r="D3" s="1">
        <v>4018756</v>
      </c>
      <c r="E3" s="1">
        <v>4130339</v>
      </c>
      <c r="F3" s="1">
        <v>4390962</v>
      </c>
      <c r="G3" s="1">
        <v>4138266</v>
      </c>
      <c r="H3" s="1">
        <v>4433096</v>
      </c>
    </row>
    <row r="4" spans="1:8" x14ac:dyDescent="0.25">
      <c r="A4" t="s">
        <v>1</v>
      </c>
      <c r="C4" s="1">
        <v>3791190</v>
      </c>
      <c r="D4" s="1">
        <v>3671829</v>
      </c>
      <c r="E4" s="1">
        <v>3653630</v>
      </c>
      <c r="F4" s="1">
        <v>4102905</v>
      </c>
      <c r="G4" s="1">
        <v>4976200</v>
      </c>
      <c r="H4" s="1">
        <v>5456846</v>
      </c>
    </row>
    <row r="5" spans="1:8" x14ac:dyDescent="0.25">
      <c r="A5" t="s">
        <v>2</v>
      </c>
      <c r="C5" s="1">
        <v>527975</v>
      </c>
      <c r="D5" s="1">
        <v>552758</v>
      </c>
      <c r="E5" s="1">
        <v>603038</v>
      </c>
      <c r="F5" s="1">
        <v>675424</v>
      </c>
      <c r="G5" s="1">
        <v>1044146</v>
      </c>
      <c r="H5" s="1">
        <v>1186458</v>
      </c>
    </row>
    <row r="6" spans="1:8" x14ac:dyDescent="0.25">
      <c r="A6" t="s">
        <v>5</v>
      </c>
      <c r="C6" s="1">
        <f>SUM(C3:C5)</f>
        <v>8089098</v>
      </c>
      <c r="D6" s="1">
        <f>SUM(D3:D5)</f>
        <v>8243343</v>
      </c>
      <c r="E6" s="1">
        <f>SUM(E3:E5)</f>
        <v>8387007</v>
      </c>
      <c r="F6" s="1">
        <f>SUM(F3:F5)</f>
        <v>9169291</v>
      </c>
      <c r="G6" s="1">
        <f>SUM(G3:G5)</f>
        <v>10158612</v>
      </c>
      <c r="H6" s="1">
        <f>SUM(H3:H5)</f>
        <v>11076400</v>
      </c>
    </row>
    <row r="7" spans="1:8" x14ac:dyDescent="0.25">
      <c r="C7" s="1"/>
      <c r="D7" s="1"/>
      <c r="E7" s="1"/>
      <c r="F7" s="1"/>
      <c r="G7" s="1"/>
      <c r="H7" s="1"/>
    </row>
    <row r="8" spans="1:8" x14ac:dyDescent="0.25">
      <c r="C8" s="1"/>
      <c r="D8" s="1"/>
      <c r="E8" s="1"/>
      <c r="F8" s="1"/>
      <c r="G8" s="1"/>
      <c r="H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4BC2E-BD47-4C88-8531-AF3DFD214F72}">
  <dimension ref="A1:H36"/>
  <sheetViews>
    <sheetView workbookViewId="0">
      <selection activeCell="K23" sqref="K23"/>
    </sheetView>
  </sheetViews>
  <sheetFormatPr defaultRowHeight="15" x14ac:dyDescent="0.25"/>
  <cols>
    <col min="1" max="1" width="6.42578125" bestFit="1" customWidth="1"/>
    <col min="2" max="2" width="25.85546875" bestFit="1" customWidth="1"/>
    <col min="3" max="4" width="15.28515625" style="4" bestFit="1" customWidth="1"/>
    <col min="5" max="5" width="14.28515625" style="4" bestFit="1" customWidth="1"/>
  </cols>
  <sheetData>
    <row r="1" spans="1:8" x14ac:dyDescent="0.25">
      <c r="A1" t="s">
        <v>12</v>
      </c>
      <c r="B1" t="s">
        <v>13</v>
      </c>
      <c r="C1" s="5" t="s">
        <v>38</v>
      </c>
      <c r="D1" s="5" t="s">
        <v>39</v>
      </c>
      <c r="E1" s="4" t="s">
        <v>33</v>
      </c>
      <c r="F1" t="s">
        <v>34</v>
      </c>
      <c r="H1" t="s">
        <v>48</v>
      </c>
    </row>
    <row r="2" spans="1:8" x14ac:dyDescent="0.25">
      <c r="A2">
        <v>10</v>
      </c>
      <c r="B2" t="s">
        <v>14</v>
      </c>
      <c r="C2" s="7">
        <v>921139.88</v>
      </c>
      <c r="D2" s="7">
        <f>914310+270</f>
        <v>914580</v>
      </c>
      <c r="E2" s="7">
        <f>C2-D2</f>
        <v>6559.8800000000047</v>
      </c>
      <c r="F2" s="8">
        <f>(C2-D2)/D2</f>
        <v>7.1725600822235393E-3</v>
      </c>
      <c r="H2" s="9">
        <f>((C2/(13814993.07-(945768.34+2865.85))))</f>
        <v>7.1592894974494906E-2</v>
      </c>
    </row>
    <row r="3" spans="1:8" x14ac:dyDescent="0.25">
      <c r="A3">
        <v>12</v>
      </c>
      <c r="B3" t="s">
        <v>16</v>
      </c>
      <c r="C3" s="7">
        <v>54711</v>
      </c>
      <c r="D3" s="7">
        <v>57686</v>
      </c>
      <c r="E3" s="7">
        <f t="shared" ref="E3:E36" si="0">C3-D3</f>
        <v>-2975</v>
      </c>
      <c r="F3" s="8">
        <f t="shared" ref="F3:F36" si="1">(C3-D3)/D3</f>
        <v>-5.1572305238706095E-2</v>
      </c>
      <c r="H3" s="9">
        <f t="shared" ref="H3:H22" si="2">((C3/(13814993.07-(945768.34+2865.85))))</f>
        <v>4.2522519782224504E-3</v>
      </c>
    </row>
    <row r="4" spans="1:8" x14ac:dyDescent="0.25">
      <c r="A4">
        <v>17</v>
      </c>
      <c r="B4" t="s">
        <v>15</v>
      </c>
      <c r="C4" s="7">
        <v>272886</v>
      </c>
      <c r="D4" s="7">
        <v>267238</v>
      </c>
      <c r="E4" s="7">
        <f t="shared" si="0"/>
        <v>5648</v>
      </c>
      <c r="F4" s="8">
        <f t="shared" si="1"/>
        <v>2.1134718864832099E-2</v>
      </c>
      <c r="H4" s="9">
        <f t="shared" si="2"/>
        <v>2.1209263828648933E-2</v>
      </c>
    </row>
    <row r="5" spans="1:8" x14ac:dyDescent="0.25">
      <c r="A5">
        <v>18</v>
      </c>
      <c r="B5" t="s">
        <v>17</v>
      </c>
      <c r="C5" s="7">
        <v>75726</v>
      </c>
      <c r="D5" s="7">
        <v>77375</v>
      </c>
      <c r="E5" s="7">
        <f t="shared" si="0"/>
        <v>-1649</v>
      </c>
      <c r="F5" s="8">
        <f t="shared" si="1"/>
        <v>-2.1311793214862682E-2</v>
      </c>
      <c r="H5" s="9">
        <f t="shared" si="2"/>
        <v>5.8855812049290511E-3</v>
      </c>
    </row>
    <row r="6" spans="1:8" x14ac:dyDescent="0.25">
      <c r="A6">
        <v>20</v>
      </c>
      <c r="B6" t="s">
        <v>18</v>
      </c>
      <c r="C6" s="7">
        <v>49571</v>
      </c>
      <c r="D6" s="7">
        <v>48591</v>
      </c>
      <c r="E6" s="7">
        <f t="shared" si="0"/>
        <v>980</v>
      </c>
      <c r="F6" s="8">
        <f t="shared" si="1"/>
        <v>2.0168343932003868E-2</v>
      </c>
      <c r="H6" s="9">
        <f t="shared" si="2"/>
        <v>3.8527605566058948E-3</v>
      </c>
    </row>
    <row r="7" spans="1:8" x14ac:dyDescent="0.25">
      <c r="A7">
        <v>22</v>
      </c>
      <c r="B7" t="s">
        <v>37</v>
      </c>
      <c r="C7" s="7">
        <v>222676</v>
      </c>
      <c r="D7" s="7">
        <v>222229</v>
      </c>
      <c r="E7" s="7">
        <f t="shared" si="0"/>
        <v>447</v>
      </c>
      <c r="F7" s="8">
        <f t="shared" si="1"/>
        <v>2.0114386511211409E-3</v>
      </c>
      <c r="H7" s="9">
        <f t="shared" si="2"/>
        <v>1.7306838871573586E-2</v>
      </c>
    </row>
    <row r="8" spans="1:8" x14ac:dyDescent="0.25">
      <c r="A8">
        <v>25</v>
      </c>
      <c r="B8" t="s">
        <v>19</v>
      </c>
      <c r="C8" s="7">
        <v>295936</v>
      </c>
      <c r="D8" s="7">
        <v>292130</v>
      </c>
      <c r="E8" s="7">
        <f t="shared" si="0"/>
        <v>3806</v>
      </c>
      <c r="F8" s="8">
        <f t="shared" si="1"/>
        <v>1.302844623968781E-2</v>
      </c>
      <c r="H8" s="9">
        <f t="shared" si="2"/>
        <v>2.3000757460606445E-2</v>
      </c>
    </row>
    <row r="9" spans="1:8" x14ac:dyDescent="0.25">
      <c r="A9">
        <v>31</v>
      </c>
      <c r="B9" t="s">
        <v>20</v>
      </c>
      <c r="C9" s="7">
        <v>2683480.5</v>
      </c>
      <c r="D9" s="7">
        <v>2578623</v>
      </c>
      <c r="E9" s="7">
        <f t="shared" si="0"/>
        <v>104857.5</v>
      </c>
      <c r="F9" s="8">
        <f t="shared" si="1"/>
        <v>4.0664145165850145E-2</v>
      </c>
      <c r="H9" s="9">
        <f t="shared" si="2"/>
        <v>0.20856564977146042</v>
      </c>
    </row>
    <row r="10" spans="1:8" x14ac:dyDescent="0.25">
      <c r="A10">
        <v>35</v>
      </c>
      <c r="B10" t="s">
        <v>21</v>
      </c>
      <c r="C10" s="7">
        <v>2703226</v>
      </c>
      <c r="D10" s="7">
        <v>2061121</v>
      </c>
      <c r="E10" s="7">
        <f t="shared" si="0"/>
        <v>642105</v>
      </c>
      <c r="F10" s="8">
        <f t="shared" si="1"/>
        <v>0.31153192849910316</v>
      </c>
      <c r="H10" s="9">
        <f t="shared" si="2"/>
        <v>0.21010031083479305</v>
      </c>
    </row>
    <row r="11" spans="1:8" x14ac:dyDescent="0.25">
      <c r="A11">
        <v>38</v>
      </c>
      <c r="B11" t="s">
        <v>22</v>
      </c>
      <c r="C11" s="7">
        <v>387144</v>
      </c>
      <c r="D11" s="7">
        <v>382200</v>
      </c>
      <c r="E11" s="7">
        <f t="shared" si="0"/>
        <v>4944</v>
      </c>
      <c r="F11" s="8">
        <f t="shared" si="1"/>
        <v>1.2935635792778649E-2</v>
      </c>
      <c r="H11" s="9">
        <f t="shared" si="2"/>
        <v>3.0089631698505832E-2</v>
      </c>
    </row>
    <row r="12" spans="1:8" x14ac:dyDescent="0.25">
      <c r="A12">
        <v>39</v>
      </c>
      <c r="B12" t="s">
        <v>23</v>
      </c>
      <c r="C12" s="7">
        <v>7845</v>
      </c>
      <c r="D12" s="7">
        <v>15086</v>
      </c>
      <c r="E12" s="7">
        <f t="shared" si="0"/>
        <v>-7241</v>
      </c>
      <c r="F12" s="8">
        <f t="shared" si="1"/>
        <v>-0.47998143974545937</v>
      </c>
      <c r="H12" s="9">
        <f t="shared" si="2"/>
        <v>6.0972961139725329E-4</v>
      </c>
    </row>
    <row r="13" spans="1:8" x14ac:dyDescent="0.25">
      <c r="A13">
        <v>40</v>
      </c>
      <c r="B13" t="s">
        <v>24</v>
      </c>
      <c r="C13" s="7">
        <v>3036888.5</v>
      </c>
      <c r="D13" s="7">
        <v>2760666</v>
      </c>
      <c r="E13" s="7">
        <f t="shared" si="0"/>
        <v>276222.5</v>
      </c>
      <c r="F13" s="8">
        <f t="shared" si="1"/>
        <v>0.10005647188033612</v>
      </c>
      <c r="H13" s="9">
        <f t="shared" si="2"/>
        <v>0.23603324983579191</v>
      </c>
    </row>
    <row r="14" spans="1:8" x14ac:dyDescent="0.25">
      <c r="A14">
        <v>50</v>
      </c>
      <c r="B14" t="s">
        <v>25</v>
      </c>
      <c r="C14" s="7">
        <v>667258</v>
      </c>
      <c r="D14" s="7">
        <v>664507</v>
      </c>
      <c r="E14" s="7">
        <f t="shared" si="0"/>
        <v>2751</v>
      </c>
      <c r="F14" s="8">
        <f t="shared" si="1"/>
        <v>4.1399112424699812E-3</v>
      </c>
      <c r="H14" s="9">
        <f t="shared" si="2"/>
        <v>5.1860670623544734E-2</v>
      </c>
    </row>
    <row r="15" spans="1:8" x14ac:dyDescent="0.25">
      <c r="A15">
        <v>51</v>
      </c>
      <c r="B15" t="s">
        <v>26</v>
      </c>
      <c r="C15" s="7">
        <v>191553</v>
      </c>
      <c r="D15" s="7">
        <v>191760</v>
      </c>
      <c r="E15" s="7">
        <f t="shared" si="0"/>
        <v>-207</v>
      </c>
      <c r="F15" s="8">
        <f t="shared" si="1"/>
        <v>-1.0794743429286609E-3</v>
      </c>
      <c r="H15" s="9">
        <f t="shared" si="2"/>
        <v>1.4887894997065401E-2</v>
      </c>
    </row>
    <row r="16" spans="1:8" x14ac:dyDescent="0.25">
      <c r="A16">
        <v>60</v>
      </c>
      <c r="B16" t="s">
        <v>27</v>
      </c>
      <c r="C16" s="7">
        <v>72801</v>
      </c>
      <c r="D16" s="7">
        <v>92051</v>
      </c>
      <c r="E16" s="7">
        <f t="shared" si="0"/>
        <v>-19250</v>
      </c>
      <c r="F16" s="8">
        <f t="shared" si="1"/>
        <v>-0.20912320344157043</v>
      </c>
      <c r="H16" s="9">
        <f t="shared" si="2"/>
        <v>5.6582441605266334E-3</v>
      </c>
    </row>
    <row r="17" spans="1:8" x14ac:dyDescent="0.25">
      <c r="A17">
        <v>61</v>
      </c>
      <c r="B17" t="s">
        <v>28</v>
      </c>
      <c r="C17" s="7">
        <v>1834</v>
      </c>
      <c r="D17" s="7">
        <v>2042</v>
      </c>
      <c r="E17" s="7">
        <f t="shared" si="0"/>
        <v>-208</v>
      </c>
      <c r="F17" s="8">
        <f t="shared" si="1"/>
        <v>-0.10186092066601371</v>
      </c>
      <c r="H17" s="9">
        <f t="shared" si="2"/>
        <v>1.425422698919774E-4</v>
      </c>
    </row>
    <row r="18" spans="1:8" x14ac:dyDescent="0.25">
      <c r="A18">
        <v>65</v>
      </c>
      <c r="B18" t="s">
        <v>29</v>
      </c>
      <c r="C18" s="7">
        <v>6750</v>
      </c>
      <c r="D18" s="7">
        <v>6750</v>
      </c>
      <c r="E18" s="7">
        <f t="shared" si="0"/>
        <v>0</v>
      </c>
      <c r="F18" s="8">
        <f t="shared" si="1"/>
        <v>0</v>
      </c>
      <c r="H18" s="9">
        <f t="shared" si="2"/>
        <v>5.2462394862096368E-4</v>
      </c>
    </row>
    <row r="19" spans="1:8" x14ac:dyDescent="0.25">
      <c r="A19">
        <v>70</v>
      </c>
      <c r="B19" t="s">
        <v>30</v>
      </c>
      <c r="C19" s="7">
        <v>140500</v>
      </c>
      <c r="D19" s="7">
        <v>90370</v>
      </c>
      <c r="E19" s="7">
        <f t="shared" si="0"/>
        <v>50130</v>
      </c>
      <c r="F19" s="8">
        <f t="shared" si="1"/>
        <v>0.55471948655527281</v>
      </c>
      <c r="H19" s="9">
        <f t="shared" si="2"/>
        <v>1.0919950337962281E-2</v>
      </c>
    </row>
    <row r="20" spans="1:8" x14ac:dyDescent="0.25">
      <c r="A20">
        <v>75</v>
      </c>
      <c r="B20" t="s">
        <v>40</v>
      </c>
      <c r="C20" s="7">
        <v>0</v>
      </c>
      <c r="D20" s="7">
        <v>0</v>
      </c>
      <c r="E20" s="7">
        <f t="shared" si="0"/>
        <v>0</v>
      </c>
      <c r="F20" s="8">
        <v>0</v>
      </c>
      <c r="H20" s="9">
        <f t="shared" si="2"/>
        <v>0</v>
      </c>
    </row>
    <row r="21" spans="1:8" x14ac:dyDescent="0.25">
      <c r="A21">
        <v>80</v>
      </c>
      <c r="B21" t="s">
        <v>31</v>
      </c>
      <c r="C21" s="7">
        <v>28675</v>
      </c>
      <c r="D21" s="7">
        <v>33275</v>
      </c>
      <c r="E21" s="7">
        <f t="shared" si="0"/>
        <v>-4600</v>
      </c>
      <c r="F21" s="8">
        <f t="shared" si="1"/>
        <v>-0.13824192336589031</v>
      </c>
      <c r="H21" s="9">
        <f t="shared" si="2"/>
        <v>2.2286802558083162E-3</v>
      </c>
    </row>
    <row r="22" spans="1:8" x14ac:dyDescent="0.25">
      <c r="A22">
        <v>85</v>
      </c>
      <c r="B22" t="s">
        <v>32</v>
      </c>
      <c r="C22" s="7">
        <v>1045758</v>
      </c>
      <c r="D22" s="7">
        <v>1144980</v>
      </c>
      <c r="E22" s="7">
        <f t="shared" si="0"/>
        <v>-99222</v>
      </c>
      <c r="F22" s="8">
        <f t="shared" si="1"/>
        <v>-8.6658282240737836E-2</v>
      </c>
      <c r="H22" s="9">
        <f t="shared" si="2"/>
        <v>8.1278472779549887E-2</v>
      </c>
    </row>
    <row r="23" spans="1:8" x14ac:dyDescent="0.25">
      <c r="B23" t="s">
        <v>35</v>
      </c>
      <c r="C23" s="7">
        <v>945768.34</v>
      </c>
      <c r="D23" s="7">
        <v>843545</v>
      </c>
      <c r="E23" s="7">
        <f t="shared" si="0"/>
        <v>102223.33999999997</v>
      </c>
      <c r="F23" s="8">
        <f t="shared" si="1"/>
        <v>0.12118303113645386</v>
      </c>
    </row>
    <row r="24" spans="1:8" x14ac:dyDescent="0.25">
      <c r="B24" t="s">
        <v>36</v>
      </c>
      <c r="C24" s="7">
        <v>2865.85</v>
      </c>
      <c r="D24" s="7">
        <v>22461.21</v>
      </c>
      <c r="E24" s="7">
        <f t="shared" si="0"/>
        <v>-19595.36</v>
      </c>
      <c r="F24" s="8">
        <f t="shared" si="1"/>
        <v>-0.87240892187019314</v>
      </c>
    </row>
    <row r="25" spans="1:8" x14ac:dyDescent="0.25">
      <c r="C25" s="7"/>
      <c r="D25" s="7"/>
      <c r="E25" s="7"/>
      <c r="F25" s="8"/>
    </row>
    <row r="26" spans="1:8" x14ac:dyDescent="0.25">
      <c r="B26" t="s">
        <v>45</v>
      </c>
      <c r="C26" s="7">
        <f>SUM(C2:C25)</f>
        <v>13814993.069999998</v>
      </c>
      <c r="D26" s="7">
        <f>SUM(D2:D25)</f>
        <v>12769266.210000001</v>
      </c>
      <c r="E26" s="7">
        <f t="shared" si="0"/>
        <v>1045726.8599999975</v>
      </c>
      <c r="F26" s="8">
        <f t="shared" si="1"/>
        <v>8.1894044873232971E-2</v>
      </c>
      <c r="H26" s="10">
        <f>SUM(H2:H25)</f>
        <v>1</v>
      </c>
    </row>
    <row r="27" spans="1:8" x14ac:dyDescent="0.25">
      <c r="C27" s="7"/>
      <c r="D27" s="7"/>
      <c r="E27" s="7"/>
      <c r="F27" s="8"/>
    </row>
    <row r="28" spans="1:8" x14ac:dyDescent="0.25">
      <c r="B28" t="s">
        <v>41</v>
      </c>
      <c r="C28" s="7">
        <v>2454000</v>
      </c>
      <c r="D28" s="7">
        <v>2040000</v>
      </c>
      <c r="E28" s="7">
        <f t="shared" si="0"/>
        <v>414000</v>
      </c>
      <c r="F28" s="8">
        <f t="shared" si="1"/>
        <v>0.20294117647058824</v>
      </c>
    </row>
    <row r="29" spans="1:8" x14ac:dyDescent="0.25">
      <c r="B29" t="s">
        <v>42</v>
      </c>
      <c r="C29" s="7">
        <v>5856496.7800000003</v>
      </c>
      <c r="D29" s="7">
        <v>5353134.92</v>
      </c>
      <c r="E29" s="7">
        <f t="shared" si="0"/>
        <v>503361.86000000034</v>
      </c>
      <c r="F29" s="8">
        <f t="shared" si="1"/>
        <v>9.4031229834946953E-2</v>
      </c>
    </row>
    <row r="30" spans="1:8" x14ac:dyDescent="0.25">
      <c r="B30" t="s">
        <v>43</v>
      </c>
      <c r="C30" s="7">
        <v>828566.29</v>
      </c>
      <c r="D30" s="7">
        <v>904722.73</v>
      </c>
      <c r="E30" s="7">
        <f t="shared" si="0"/>
        <v>-76156.439999999944</v>
      </c>
      <c r="F30" s="8">
        <f t="shared" si="1"/>
        <v>-8.4176552080215725E-2</v>
      </c>
    </row>
    <row r="31" spans="1:8" x14ac:dyDescent="0.25">
      <c r="B31" t="s">
        <v>44</v>
      </c>
      <c r="C31" s="7">
        <v>242833.62</v>
      </c>
      <c r="D31" s="7">
        <v>333143.03000000003</v>
      </c>
      <c r="E31" s="7">
        <f t="shared" si="0"/>
        <v>-90309.410000000033</v>
      </c>
      <c r="F31" s="8">
        <f t="shared" si="1"/>
        <v>-0.27108299399210012</v>
      </c>
    </row>
    <row r="32" spans="1:8" x14ac:dyDescent="0.25">
      <c r="C32" s="7"/>
      <c r="D32" s="7"/>
      <c r="E32" s="7"/>
      <c r="F32" s="8"/>
    </row>
    <row r="33" spans="2:6" x14ac:dyDescent="0.25">
      <c r="B33" t="s">
        <v>46</v>
      </c>
      <c r="C33" s="7">
        <f>SUM(C28:C32)</f>
        <v>9381896.6899999995</v>
      </c>
      <c r="D33" s="7">
        <f>SUM(D28:D32)</f>
        <v>8631000.6799999997</v>
      </c>
      <c r="E33" s="7">
        <f t="shared" si="0"/>
        <v>750896.00999999978</v>
      </c>
      <c r="F33" s="8">
        <f t="shared" si="1"/>
        <v>8.699987844283194E-2</v>
      </c>
    </row>
    <row r="34" spans="2:6" x14ac:dyDescent="0.25">
      <c r="C34" s="6"/>
      <c r="D34" s="6"/>
      <c r="E34" s="6"/>
      <c r="F34" s="8"/>
    </row>
    <row r="35" spans="2:6" x14ac:dyDescent="0.25">
      <c r="C35" s="6"/>
      <c r="D35" s="6"/>
      <c r="E35" s="6"/>
      <c r="F35" s="8"/>
    </row>
    <row r="36" spans="2:6" x14ac:dyDescent="0.25">
      <c r="B36" t="s">
        <v>47</v>
      </c>
      <c r="C36" s="6">
        <f>C26-C33</f>
        <v>4433096.379999999</v>
      </c>
      <c r="D36" s="6">
        <f>D26-D33</f>
        <v>4138265.5300000012</v>
      </c>
      <c r="E36" s="6">
        <f t="shared" si="0"/>
        <v>294830.84999999776</v>
      </c>
      <c r="F36" s="8">
        <f t="shared" si="1"/>
        <v>7.1245029557104739E-2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E78E-7CEC-4E58-8709-5AAD8E5CEEC9}">
  <dimension ref="A1:H4"/>
  <sheetViews>
    <sheetView tabSelected="1" workbookViewId="0">
      <selection activeCell="A6" sqref="A6"/>
    </sheetView>
  </sheetViews>
  <sheetFormatPr defaultRowHeight="15" x14ac:dyDescent="0.25"/>
  <cols>
    <col min="1" max="1" width="16" bestFit="1" customWidth="1"/>
    <col min="3" max="8" width="12" bestFit="1" customWidth="1"/>
  </cols>
  <sheetData>
    <row r="1" spans="1:8" x14ac:dyDescent="0.25">
      <c r="C1" s="3" t="s">
        <v>6</v>
      </c>
      <c r="D1" s="3" t="s">
        <v>7</v>
      </c>
      <c r="E1" s="3" t="s">
        <v>8</v>
      </c>
      <c r="F1" s="3" t="s">
        <v>9</v>
      </c>
      <c r="G1" s="3" t="s">
        <v>11</v>
      </c>
      <c r="H1" s="3" t="s">
        <v>10</v>
      </c>
    </row>
    <row r="3" spans="1:8" x14ac:dyDescent="0.25">
      <c r="A3" t="s">
        <v>3</v>
      </c>
      <c r="C3" s="2">
        <v>3033144</v>
      </c>
      <c r="D3" s="2">
        <v>2946042</v>
      </c>
      <c r="E3" s="2">
        <v>2676345</v>
      </c>
      <c r="F3" s="2">
        <v>2702385</v>
      </c>
      <c r="G3" s="2">
        <v>2707911</v>
      </c>
      <c r="H3" s="2">
        <v>2698945</v>
      </c>
    </row>
    <row r="4" spans="1:8" x14ac:dyDescent="0.25">
      <c r="A4" t="s">
        <v>4</v>
      </c>
      <c r="C4" s="2">
        <v>568965</v>
      </c>
      <c r="D4" s="2">
        <v>641083</v>
      </c>
      <c r="E4" s="2">
        <v>847737</v>
      </c>
      <c r="F4" s="2">
        <v>1472211</v>
      </c>
      <c r="G4" s="2">
        <v>2519561</v>
      </c>
      <c r="H4" s="2">
        <v>2441936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Amounts</vt:lpstr>
      <vt:lpstr>Municipal 2025</vt:lpstr>
      <vt:lpstr>RSU Articles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 Thompson</dc:creator>
  <cp:lastModifiedBy>Penny Thompson</cp:lastModifiedBy>
  <dcterms:created xsi:type="dcterms:W3CDTF">2025-09-24T01:02:09Z</dcterms:created>
  <dcterms:modified xsi:type="dcterms:W3CDTF">2025-09-24T03:28:03Z</dcterms:modified>
</cp:coreProperties>
</file>